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C:\Users\lenovo\Documents\WeChat Files\wxid_wve0j997mbcl22\FileStorage\File\2020-09\"/>
    </mc:Choice>
  </mc:AlternateContent>
  <xr:revisionPtr revIDLastSave="0" documentId="13_ncr:1_{34E2D253-15C5-4458-90A1-2C5B5929EBF2}" xr6:coauthVersionLast="36" xr6:coauthVersionMax="36" xr10:uidLastSave="{00000000-0000-0000-0000-000000000000}"/>
  <bookViews>
    <workbookView xWindow="0" yWindow="0" windowWidth="23040" windowHeight="901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8" i="1" l="1"/>
  <c r="H7" i="1"/>
  <c r="E10" i="1" l="1"/>
  <c r="D10" i="1"/>
  <c r="C10" i="1"/>
  <c r="B10" i="1"/>
  <c r="H9" i="1" l="1"/>
  <c r="H10" i="1"/>
  <c r="B34" i="1"/>
</calcChain>
</file>

<file path=xl/sharedStrings.xml><?xml version="1.0" encoding="utf-8"?>
<sst xmlns="http://schemas.openxmlformats.org/spreadsheetml/2006/main" count="282" uniqueCount="59">
  <si>
    <t>学校名额分配</t>
  </si>
  <si>
    <t>院系</t>
  </si>
  <si>
    <t>国家奖学金</t>
  </si>
  <si>
    <t>国家励志奖学金</t>
  </si>
  <si>
    <t>优秀学生一等奖学金</t>
  </si>
  <si>
    <t>优秀学生二等奖学金</t>
  </si>
  <si>
    <t>优秀学生三等奖学金</t>
  </si>
  <si>
    <t>中山大学专项奖学金奖励金额
（单位：元）</t>
  </si>
  <si>
    <t>中山大学励志奖学金</t>
  </si>
  <si>
    <t>华为奖学金</t>
  </si>
  <si>
    <t>住友电工集团奖学金</t>
  </si>
  <si>
    <t>许崇清奖学金</t>
  </si>
  <si>
    <t>物理学院</t>
  </si>
  <si>
    <t>待定</t>
  </si>
  <si>
    <t>评奖规则见《中山大学本科生奖学金管理办法》</t>
  </si>
  <si>
    <t>学院名额分配</t>
  </si>
  <si>
    <t>总计</t>
  </si>
  <si>
    <t>中山大学专项奖学金奖</t>
  </si>
  <si>
    <t>捐赠类奖学金</t>
  </si>
  <si>
    <t>奖项名称</t>
  </si>
  <si>
    <t>华为奖学金（差额）</t>
  </si>
  <si>
    <t>许崇清奖学金（差额）</t>
  </si>
  <si>
    <t>奖励金额</t>
  </si>
  <si>
    <t xml:space="preserve">序号 </t>
  </si>
  <si>
    <t>项目名称</t>
  </si>
  <si>
    <t>捐赠方</t>
  </si>
  <si>
    <t>资助标准
（元/人）</t>
  </si>
  <si>
    <t>资助年级</t>
  </si>
  <si>
    <t>参评条件</t>
  </si>
  <si>
    <t>备注</t>
  </si>
  <si>
    <t>许崇清教育基金会</t>
  </si>
  <si>
    <t>大二及以上</t>
  </si>
  <si>
    <t xml:space="preserve"> 差额评选</t>
  </si>
  <si>
    <t>华为技术有限公司</t>
  </si>
  <si>
    <t>大二、大三</t>
  </si>
  <si>
    <t>公共财团法人住友电工集团社会贡献基金</t>
  </si>
  <si>
    <t>华为奖学金
（差额）</t>
  </si>
  <si>
    <t>许崇清奖学金
（差额）</t>
  </si>
  <si>
    <t>1.品学兼优的在校全日制本科生；
2.符合中山大学本科生参评奖学金基本条件。</t>
  </si>
  <si>
    <t>1、除在学校奖学金系统完成申请程序外，须填写捐赠方指定表格；
2、差额评选。</t>
  </si>
  <si>
    <t>1.热爱祖国，遵纪守法(无违反校规校纪情况），具有良好的道德风尚；
2.勤奋学习，各科学习成绩优良(前一学年学习成绩及综合测评名次均在班级的前30%）；           
3.积极参加社会、学校公共活动和文体活动；
4.家庭经济困难，特别困难者优先。</t>
  </si>
  <si>
    <t>面向日语、微电子、物理、材料化学专业。</t>
  </si>
  <si>
    <t>附件3.2019-2020学年本科生捐赠奖学金评选要求一览表</t>
    <phoneticPr fontId="11" type="noConversion"/>
  </si>
  <si>
    <t>年级</t>
  </si>
  <si>
    <t>总人数</t>
  </si>
  <si>
    <t>港澳台生</t>
  </si>
  <si>
    <t>国际生</t>
  </si>
  <si>
    <t>八年制和5+3</t>
  </si>
  <si>
    <t>基地班</t>
  </si>
  <si>
    <t>双学位</t>
  </si>
  <si>
    <t>不计入参评的人数：9月未完成学分转换的交换生</t>
  </si>
  <si>
    <t>/</t>
  </si>
  <si>
    <t>附：2019-2020学年本科生奖学金参评人数统计表</t>
    <phoneticPr fontId="11" type="noConversion"/>
  </si>
  <si>
    <t>2017物理学</t>
    <phoneticPr fontId="11" type="noConversion"/>
  </si>
  <si>
    <t>2017光信</t>
    <phoneticPr fontId="11" type="noConversion"/>
  </si>
  <si>
    <t>2018物理学</t>
    <phoneticPr fontId="11" type="noConversion"/>
  </si>
  <si>
    <t>2018光信</t>
    <phoneticPr fontId="11" type="noConversion"/>
  </si>
  <si>
    <t>2019物理学类</t>
    <phoneticPr fontId="11" type="noConversion"/>
  </si>
  <si>
    <t>16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</si>
</sst>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5" x14ac:knownFonts="1">
    <font>
      <sz val="11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6"/>
      <name val="宋体"/>
      <family val="3"/>
      <charset val="134"/>
    </font>
    <font>
      <b/>
      <sz val="12"/>
      <color rgb="FFFF000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0" fillId="3" borderId="9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4" borderId="1" xfId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/>
    </xf>
    <xf numFmtId="0" fontId="13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176" fontId="0" fillId="0" borderId="11" xfId="0" applyNumberFormat="1" applyFill="1" applyBorder="1" applyAlignment="1">
      <alignment horizontal="center"/>
    </xf>
    <xf numFmtId="176" fontId="0" fillId="0" borderId="6" xfId="0" applyNumberForma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6" fontId="0" fillId="5" borderId="11" xfId="0" applyNumberFormat="1" applyFill="1" applyBorder="1" applyAlignment="1">
      <alignment horizontal="center"/>
    </xf>
    <xf numFmtId="176" fontId="0" fillId="5" borderId="6" xfId="0" applyNumberFormat="1" applyFill="1" applyBorder="1" applyAlignment="1">
      <alignment horizontal="center"/>
    </xf>
  </cellXfs>
  <cellStyles count="2">
    <cellStyle name="常规" xfId="0" builtinId="0"/>
    <cellStyle name="常规 2" xfId="1" xr:uid="{00000000-0005-0000-0000-000031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family val="3"/>
        <charset val="134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等线"/>
        <family val="3"/>
        <charset val="134"/>
        <scheme val="minor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abSelected="1" workbookViewId="0">
      <selection activeCell="I31" sqref="I31"/>
    </sheetView>
  </sheetViews>
  <sheetFormatPr defaultColWidth="9" defaultRowHeight="13.8" x14ac:dyDescent="0.25"/>
  <cols>
    <col min="1" max="1" width="20.6640625" customWidth="1"/>
    <col min="2" max="2" width="19.6640625" customWidth="1"/>
    <col min="3" max="3" width="20.44140625" customWidth="1"/>
    <col min="4" max="4" width="16.88671875" customWidth="1"/>
    <col min="5" max="5" width="17.6640625" customWidth="1"/>
    <col min="6" max="6" width="19.6640625" customWidth="1"/>
    <col min="7" max="7" width="21" customWidth="1"/>
    <col min="8" max="8" width="19.6640625" customWidth="1"/>
    <col min="9" max="10" width="17.88671875" customWidth="1"/>
    <col min="11" max="11" width="20.6640625" customWidth="1"/>
    <col min="12" max="12" width="10.77734375" customWidth="1"/>
  </cols>
  <sheetData>
    <row r="1" spans="1:18" ht="28.95" customHeight="1" x14ac:dyDescent="0.25">
      <c r="A1" s="7" t="s">
        <v>0</v>
      </c>
    </row>
    <row r="2" spans="1:18" s="1" customFormat="1" ht="19.05" customHeight="1" x14ac:dyDescent="0.2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8" t="s">
        <v>8</v>
      </c>
      <c r="I2" s="8" t="s">
        <v>36</v>
      </c>
      <c r="J2" s="8" t="s">
        <v>10</v>
      </c>
      <c r="K2" s="8" t="s">
        <v>37</v>
      </c>
    </row>
    <row r="3" spans="1:18" s="1" customFormat="1" ht="15" customHeight="1" x14ac:dyDescent="0.25">
      <c r="A3" s="8" t="s">
        <v>12</v>
      </c>
      <c r="B3" s="8">
        <v>9</v>
      </c>
      <c r="C3" s="10">
        <v>16</v>
      </c>
      <c r="D3" s="8">
        <v>47</v>
      </c>
      <c r="E3" s="8">
        <v>65</v>
      </c>
      <c r="F3" s="8">
        <v>92</v>
      </c>
      <c r="G3" s="11" t="s">
        <v>13</v>
      </c>
      <c r="H3" s="11" t="s">
        <v>14</v>
      </c>
      <c r="I3" s="8">
        <v>2</v>
      </c>
      <c r="J3" s="8">
        <v>2</v>
      </c>
      <c r="K3" s="8">
        <v>1</v>
      </c>
    </row>
    <row r="4" spans="1:18" s="1" customFormat="1" ht="39" customHeight="1" x14ac:dyDescent="0.25">
      <c r="C4" s="12"/>
      <c r="G4" s="13"/>
      <c r="H4" s="13"/>
    </row>
    <row r="5" spans="1:18" ht="30" customHeight="1" x14ac:dyDescent="0.25">
      <c r="A5" s="7" t="s">
        <v>15</v>
      </c>
    </row>
    <row r="6" spans="1:18" x14ac:dyDescent="0.25">
      <c r="A6" s="43"/>
      <c r="B6" s="44" t="s">
        <v>53</v>
      </c>
      <c r="C6" s="44" t="s">
        <v>54</v>
      </c>
      <c r="D6" s="44" t="s">
        <v>55</v>
      </c>
      <c r="E6" s="44" t="s">
        <v>56</v>
      </c>
      <c r="F6" s="49" t="s">
        <v>57</v>
      </c>
      <c r="G6" s="50"/>
      <c r="H6" s="15" t="s">
        <v>16</v>
      </c>
      <c r="I6" s="31"/>
    </row>
    <row r="7" spans="1:18" x14ac:dyDescent="0.25">
      <c r="A7" s="15" t="s">
        <v>4</v>
      </c>
      <c r="B7" s="45">
        <v>6</v>
      </c>
      <c r="C7" s="45">
        <v>9</v>
      </c>
      <c r="D7" s="45">
        <v>7</v>
      </c>
      <c r="E7" s="45">
        <v>10</v>
      </c>
      <c r="F7" s="61">
        <v>15</v>
      </c>
      <c r="G7" s="62"/>
      <c r="H7" s="45">
        <f>SUM(B7:G7)</f>
        <v>47</v>
      </c>
      <c r="I7" s="32"/>
    </row>
    <row r="8" spans="1:18" x14ac:dyDescent="0.25">
      <c r="A8" s="15" t="s">
        <v>5</v>
      </c>
      <c r="B8" s="45">
        <v>8</v>
      </c>
      <c r="C8" s="45">
        <v>12</v>
      </c>
      <c r="D8" s="45">
        <v>10</v>
      </c>
      <c r="E8" s="45">
        <v>13</v>
      </c>
      <c r="F8" s="61">
        <v>22</v>
      </c>
      <c r="G8" s="62"/>
      <c r="H8" s="45">
        <f>SUM(B8:G8)</f>
        <v>65</v>
      </c>
      <c r="I8" s="32"/>
    </row>
    <row r="9" spans="1:18" x14ac:dyDescent="0.25">
      <c r="A9" s="15" t="s">
        <v>6</v>
      </c>
      <c r="B9" s="45">
        <v>11</v>
      </c>
      <c r="C9" s="45">
        <v>17</v>
      </c>
      <c r="D9" s="45">
        <v>14</v>
      </c>
      <c r="E9" s="45">
        <v>19</v>
      </c>
      <c r="F9" s="61">
        <v>31</v>
      </c>
      <c r="G9" s="62"/>
      <c r="H9" s="45">
        <f>SUM(B9:G9)</f>
        <v>92</v>
      </c>
      <c r="I9" s="32"/>
    </row>
    <row r="10" spans="1:18" x14ac:dyDescent="0.25">
      <c r="A10" s="15" t="s">
        <v>2</v>
      </c>
      <c r="B10" s="45">
        <f>67/548*9</f>
        <v>1.1003649635036497</v>
      </c>
      <c r="C10" s="45">
        <f>104/548*9</f>
        <v>1.7080291970802919</v>
      </c>
      <c r="D10" s="45">
        <f>84/548*9</f>
        <v>1.3795620437956204</v>
      </c>
      <c r="E10" s="45">
        <f>112/548*9</f>
        <v>1.8394160583941606</v>
      </c>
      <c r="F10" s="51">
        <v>3</v>
      </c>
      <c r="G10" s="52"/>
      <c r="H10" s="45">
        <f>SUM(B10:G10)</f>
        <v>9.0273722627737225</v>
      </c>
      <c r="I10" s="32"/>
    </row>
    <row r="11" spans="1:18" x14ac:dyDescent="0.25">
      <c r="A11" s="14" t="s">
        <v>3</v>
      </c>
      <c r="B11" s="53" t="s">
        <v>58</v>
      </c>
      <c r="C11" s="54"/>
      <c r="D11" s="54"/>
      <c r="E11" s="54"/>
      <c r="F11" s="54"/>
      <c r="G11" s="54"/>
      <c r="H11" s="54"/>
      <c r="I11" s="32"/>
    </row>
    <row r="12" spans="1:18" x14ac:dyDescent="0.25">
      <c r="A12" s="15" t="s">
        <v>17</v>
      </c>
      <c r="B12" s="54" t="s">
        <v>13</v>
      </c>
      <c r="C12" s="54"/>
      <c r="D12" s="54"/>
      <c r="E12" s="54"/>
      <c r="F12" s="54"/>
      <c r="G12" s="54"/>
      <c r="H12" s="54"/>
      <c r="I12" s="32"/>
    </row>
    <row r="13" spans="1:18" x14ac:dyDescent="0.25">
      <c r="A13" s="16" t="s">
        <v>8</v>
      </c>
      <c r="B13" s="55" t="s">
        <v>14</v>
      </c>
      <c r="C13" s="55"/>
      <c r="D13" s="55"/>
      <c r="E13" s="55"/>
      <c r="F13" s="55"/>
      <c r="G13" s="55"/>
      <c r="H13" s="55"/>
      <c r="I13" s="33"/>
    </row>
    <row r="14" spans="1:18" ht="31.05" customHeight="1" x14ac:dyDescent="0.25">
      <c r="A14" s="17"/>
      <c r="B14" s="18"/>
      <c r="C14" s="18"/>
      <c r="D14" s="18"/>
      <c r="E14" s="18"/>
      <c r="F14" s="19"/>
      <c r="G14" s="19"/>
      <c r="H14" s="19"/>
      <c r="I14" s="33"/>
    </row>
    <row r="15" spans="1:18" ht="26.4" x14ac:dyDescent="0.25">
      <c r="A15" s="58" t="s">
        <v>18</v>
      </c>
      <c r="B15" s="20" t="s">
        <v>19</v>
      </c>
      <c r="C15" s="21" t="s">
        <v>20</v>
      </c>
      <c r="D15" s="21" t="s">
        <v>10</v>
      </c>
      <c r="E15" s="21" t="s">
        <v>21</v>
      </c>
      <c r="F15" s="22"/>
    </row>
    <row r="16" spans="1:18" s="2" customFormat="1" ht="15" customHeight="1" x14ac:dyDescent="0.25">
      <c r="A16" s="59"/>
      <c r="B16" s="20" t="s">
        <v>22</v>
      </c>
      <c r="C16" s="23">
        <v>5000</v>
      </c>
      <c r="D16" s="23">
        <v>3000</v>
      </c>
      <c r="E16" s="23">
        <v>2000</v>
      </c>
      <c r="F16" s="24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s="3" customFormat="1" ht="16.95" customHeight="1" x14ac:dyDescent="0.25">
      <c r="A17" s="60"/>
      <c r="B17" s="26" t="s">
        <v>12</v>
      </c>
      <c r="C17" s="27">
        <v>2</v>
      </c>
      <c r="D17" s="27">
        <v>2</v>
      </c>
      <c r="E17" s="27">
        <v>1</v>
      </c>
      <c r="F17" s="28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s="4" customFormat="1" ht="45" customHeight="1" x14ac:dyDescent="0.3">
      <c r="A18" s="56" t="s">
        <v>42</v>
      </c>
      <c r="B18" s="57"/>
      <c r="C18" s="57"/>
      <c r="D18" s="57"/>
      <c r="E18" s="57"/>
      <c r="F18" s="57"/>
      <c r="G18" s="57"/>
    </row>
    <row r="19" spans="1:18" s="5" customFormat="1" ht="37.950000000000003" customHeight="1" x14ac:dyDescent="0.25">
      <c r="A19" s="34" t="s">
        <v>23</v>
      </c>
      <c r="B19" s="34" t="s">
        <v>24</v>
      </c>
      <c r="C19" s="34" t="s">
        <v>25</v>
      </c>
      <c r="D19" s="34" t="s">
        <v>26</v>
      </c>
      <c r="E19" s="34" t="s">
        <v>27</v>
      </c>
      <c r="F19" s="34" t="s">
        <v>28</v>
      </c>
      <c r="G19" s="34" t="s">
        <v>29</v>
      </c>
    </row>
    <row r="20" spans="1:18" s="6" customFormat="1" ht="72" customHeight="1" x14ac:dyDescent="0.25">
      <c r="A20" s="35">
        <v>10</v>
      </c>
      <c r="B20" s="35" t="s">
        <v>9</v>
      </c>
      <c r="C20" s="35" t="s">
        <v>33</v>
      </c>
      <c r="D20" s="35">
        <v>5000</v>
      </c>
      <c r="E20" s="35" t="s">
        <v>34</v>
      </c>
      <c r="F20" s="36" t="s">
        <v>38</v>
      </c>
      <c r="G20" s="36" t="s">
        <v>39</v>
      </c>
    </row>
    <row r="21" spans="1:18" s="6" customFormat="1" ht="57" customHeight="1" x14ac:dyDescent="0.25">
      <c r="A21" s="35">
        <v>16</v>
      </c>
      <c r="B21" s="35" t="s">
        <v>10</v>
      </c>
      <c r="C21" s="35" t="s">
        <v>35</v>
      </c>
      <c r="D21" s="35">
        <v>3000</v>
      </c>
      <c r="E21" s="35" t="s">
        <v>34</v>
      </c>
      <c r="F21" s="36" t="s">
        <v>40</v>
      </c>
      <c r="G21" s="36" t="s">
        <v>41</v>
      </c>
    </row>
    <row r="22" spans="1:18" s="6" customFormat="1" ht="51" customHeight="1" x14ac:dyDescent="0.25">
      <c r="A22" s="35">
        <v>18</v>
      </c>
      <c r="B22" s="35" t="s">
        <v>11</v>
      </c>
      <c r="C22" s="35" t="s">
        <v>30</v>
      </c>
      <c r="D22" s="35">
        <v>2000</v>
      </c>
      <c r="E22" s="35" t="s">
        <v>31</v>
      </c>
      <c r="F22" s="36" t="s">
        <v>38</v>
      </c>
      <c r="G22" s="36" t="s">
        <v>32</v>
      </c>
    </row>
    <row r="23" spans="1:18" s="3" customFormat="1" ht="16.95" customHeight="1" x14ac:dyDescent="0.25">
      <c r="A23" s="29"/>
      <c r="B23" s="2"/>
      <c r="C23" s="2"/>
      <c r="D23" s="2"/>
      <c r="E23" s="2"/>
      <c r="F23" s="30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7" spans="1:18" ht="30.6" customHeight="1" x14ac:dyDescent="0.25">
      <c r="A27" s="46" t="s">
        <v>52</v>
      </c>
      <c r="B27" s="47"/>
      <c r="C27" s="47"/>
      <c r="D27" s="47"/>
      <c r="E27" s="47"/>
      <c r="F27" s="47"/>
      <c r="G27" s="47"/>
      <c r="H27" s="48"/>
    </row>
    <row r="28" spans="1:18" ht="46.8" x14ac:dyDescent="0.25">
      <c r="A28" s="37" t="s">
        <v>43</v>
      </c>
      <c r="B28" s="37" t="s">
        <v>44</v>
      </c>
      <c r="C28" s="37" t="s">
        <v>45</v>
      </c>
      <c r="D28" s="37" t="s">
        <v>46</v>
      </c>
      <c r="E28" s="37" t="s">
        <v>47</v>
      </c>
      <c r="F28" s="37" t="s">
        <v>48</v>
      </c>
      <c r="G28" s="37" t="s">
        <v>49</v>
      </c>
      <c r="H28" s="38" t="s">
        <v>50</v>
      </c>
    </row>
    <row r="29" spans="1:18" ht="19.95" customHeight="1" x14ac:dyDescent="0.25">
      <c r="A29" s="39">
        <v>2019</v>
      </c>
      <c r="B29" s="39">
        <v>181</v>
      </c>
      <c r="C29" s="39">
        <v>5</v>
      </c>
      <c r="D29" s="39">
        <v>1</v>
      </c>
      <c r="E29" s="39" t="s">
        <v>51</v>
      </c>
      <c r="F29" s="40">
        <v>62</v>
      </c>
      <c r="G29" s="39" t="s">
        <v>51</v>
      </c>
      <c r="H29" s="41">
        <v>0</v>
      </c>
    </row>
    <row r="30" spans="1:18" ht="19.95" customHeight="1" x14ac:dyDescent="0.25">
      <c r="A30" s="39">
        <v>2018</v>
      </c>
      <c r="B30" s="39">
        <v>196</v>
      </c>
      <c r="C30" s="39">
        <v>1</v>
      </c>
      <c r="D30" s="39">
        <v>1</v>
      </c>
      <c r="E30" s="39" t="s">
        <v>51</v>
      </c>
      <c r="F30" s="40">
        <v>68</v>
      </c>
      <c r="G30" s="39" t="s">
        <v>51</v>
      </c>
      <c r="H30" s="41">
        <v>0</v>
      </c>
    </row>
    <row r="31" spans="1:18" ht="19.95" customHeight="1" x14ac:dyDescent="0.25">
      <c r="A31" s="39">
        <v>2017</v>
      </c>
      <c r="B31" s="39">
        <v>171</v>
      </c>
      <c r="C31" s="39">
        <v>3</v>
      </c>
      <c r="D31" s="39">
        <v>0</v>
      </c>
      <c r="E31" s="39" t="s">
        <v>51</v>
      </c>
      <c r="F31" s="40">
        <v>60</v>
      </c>
      <c r="G31" s="39" t="s">
        <v>51</v>
      </c>
      <c r="H31" s="41">
        <v>0</v>
      </c>
    </row>
    <row r="32" spans="1:18" ht="19.95" customHeight="1" x14ac:dyDescent="0.25">
      <c r="A32" s="39">
        <v>2016</v>
      </c>
      <c r="B32" s="39" t="s">
        <v>51</v>
      </c>
      <c r="C32" s="39" t="s">
        <v>51</v>
      </c>
      <c r="D32" s="39" t="s">
        <v>51</v>
      </c>
      <c r="E32" s="39" t="s">
        <v>51</v>
      </c>
      <c r="F32" s="39" t="s">
        <v>51</v>
      </c>
      <c r="G32" s="39" t="s">
        <v>51</v>
      </c>
      <c r="H32" s="42" t="s">
        <v>51</v>
      </c>
    </row>
    <row r="33" spans="1:8" ht="19.95" customHeight="1" x14ac:dyDescent="0.25">
      <c r="A33" s="39">
        <v>2015</v>
      </c>
      <c r="B33" s="39" t="s">
        <v>51</v>
      </c>
      <c r="C33" s="39" t="s">
        <v>51</v>
      </c>
      <c r="D33" s="39" t="s">
        <v>51</v>
      </c>
      <c r="E33" s="39" t="s">
        <v>51</v>
      </c>
      <c r="F33" s="39" t="s">
        <v>51</v>
      </c>
      <c r="G33" s="39" t="s">
        <v>51</v>
      </c>
      <c r="H33" s="42" t="s">
        <v>51</v>
      </c>
    </row>
    <row r="34" spans="1:8" ht="19.95" customHeight="1" x14ac:dyDescent="0.25">
      <c r="A34" s="37" t="s">
        <v>16</v>
      </c>
      <c r="B34" s="39">
        <f>B29+B30+B31</f>
        <v>548</v>
      </c>
      <c r="C34" s="39">
        <v>9</v>
      </c>
      <c r="D34" s="39">
        <v>2</v>
      </c>
      <c r="E34" s="39" t="s">
        <v>51</v>
      </c>
      <c r="F34" s="39">
        <v>190</v>
      </c>
      <c r="G34" s="39" t="s">
        <v>51</v>
      </c>
      <c r="H34" s="41">
        <v>0</v>
      </c>
    </row>
  </sheetData>
  <mergeCells count="11">
    <mergeCell ref="A27:H27"/>
    <mergeCell ref="F6:G6"/>
    <mergeCell ref="F7:G7"/>
    <mergeCell ref="F8:G8"/>
    <mergeCell ref="F9:G9"/>
    <mergeCell ref="F10:G10"/>
    <mergeCell ref="B11:H11"/>
    <mergeCell ref="B12:H12"/>
    <mergeCell ref="B13:H13"/>
    <mergeCell ref="A18:G18"/>
    <mergeCell ref="A15:A17"/>
  </mergeCells>
  <phoneticPr fontId="11" type="noConversion"/>
  <conditionalFormatting sqref="B18">
    <cfRule type="duplicateValues" dxfId="2" priority="3"/>
  </conditionalFormatting>
  <conditionalFormatting sqref="B19:B22">
    <cfRule type="duplicateValues" dxfId="1" priority="1"/>
  </conditionalFormatting>
  <conditionalFormatting sqref="B19:B22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2015-06-05T18:19:00Z</dcterms:created>
  <dcterms:modified xsi:type="dcterms:W3CDTF">2020-09-21T08:48:05Z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